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AOIFI Standard 21 Scree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6">
    <font>
      <name val="Calibri"/>
      <family val="2"/>
      <color theme="1"/>
      <sz val="11"/>
      <scheme val="minor"/>
    </font>
    <font>
      <name val="Arial"/>
      <b val="1"/>
      <color rgb="00B8922A"/>
      <sz val="16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1F2E"/>
        <bgColor rgb="001A1F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164" fontId="0" fillId="0" borderId="0" pivotButton="0" quotePrefix="0" xfId="0"/>
    <xf numFmtId="10" fontId="0" fillId="0" borderId="0" pivotButton="0" quotePrefix="0" xfId="0"/>
    <xf numFmtId="0" fontId="0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showGridLines="1" workbookViewId="0">
      <selection activeCell="A1" sqref="A1"/>
    </sheetView>
  </sheetViews>
  <sheetFormatPr baseColWidth="8" defaultRowHeight="15"/>
  <cols>
    <col width="101" customWidth="1" min="1" max="1"/>
    <col width="25" customWidth="1" min="2" max="2"/>
    <col width="18" customWidth="1" min="3" max="3"/>
    <col width="21" customWidth="1" min="4" max="4"/>
    <col width="17" customWidth="1" min="5" max="5"/>
    <col width="29" customWidth="1" min="6" max="6"/>
    <col width="20" customWidth="1" min="7" max="7"/>
    <col width="17" customWidth="1" min="8" max="8"/>
    <col width="29" customWidth="1" min="9" max="9"/>
    <col width="21" customWidth="1" min="10" max="10"/>
    <col width="22" customWidth="1" min="11" max="11"/>
    <col width="17" customWidth="1" min="12" max="12"/>
    <col width="29" customWidth="1" min="13" max="13"/>
    <col width="78" customWidth="1" min="14" max="14"/>
  </cols>
  <sheetData>
    <row r="1">
      <c r="A1" s="1" t="inlineStr">
        <is>
          <t>THE LANTERN DAILY — AAOIFI SHARIAH STANDARD 21 SCREENING ENGINE</t>
        </is>
      </c>
    </row>
    <row r="2">
      <c r="A2" s="2" t="inlineStr">
        <is>
          <t>Automated compliance ratios for equities. Benchmarks: Debt &lt; 33%, Cash &lt; 33%, Impure Revenue &lt; 5%.</t>
        </is>
      </c>
    </row>
    <row r="3"/>
    <row r="4">
      <c r="A4" s="3" t="inlineStr">
        <is>
          <t>Ticker</t>
        </is>
      </c>
      <c r="B4" s="3" t="inlineStr">
        <is>
          <t>Company Name</t>
        </is>
      </c>
      <c r="C4" s="3" t="inlineStr">
        <is>
          <t>Market Cap ($M)</t>
        </is>
      </c>
      <c r="D4" s="3" t="inlineStr">
        <is>
          <t>Interest Debt ($M)</t>
        </is>
      </c>
      <c r="E4" s="3" t="inlineStr">
        <is>
          <t>Debt Ratio (%)</t>
        </is>
      </c>
      <c r="F4" s="3" t="inlineStr">
        <is>
          <t>Debt Status</t>
        </is>
      </c>
      <c r="G4" s="3" t="inlineStr">
        <is>
          <t>Cash &amp; Equiv ($M)</t>
        </is>
      </c>
      <c r="H4" s="3" t="inlineStr">
        <is>
          <t>Cash Ratio (%)</t>
        </is>
      </c>
      <c r="I4" s="3" t="inlineStr">
        <is>
          <t>Cash Status</t>
        </is>
      </c>
      <c r="J4" s="3" t="inlineStr">
        <is>
          <t>Gross Revenue ($M)</t>
        </is>
      </c>
      <c r="K4" s="3" t="inlineStr">
        <is>
          <t>Impure Revenue ($M)</t>
        </is>
      </c>
      <c r="L4" s="3" t="inlineStr">
        <is>
          <t>Impure Rev (%)</t>
        </is>
      </c>
      <c r="M4" s="3" t="inlineStr">
        <is>
          <t>Revenue Status</t>
        </is>
      </c>
      <c r="N4" s="3" t="inlineStr">
        <is>
          <t>Overall Compliance</t>
        </is>
      </c>
    </row>
    <row r="5">
      <c r="A5" s="4" t="inlineStr">
        <is>
          <t>NVDA</t>
        </is>
      </c>
      <c r="B5" s="5" t="inlineStr">
        <is>
          <t>NVIDIA Corp</t>
        </is>
      </c>
      <c r="C5" s="6" t="n">
        <v>2850000</v>
      </c>
      <c r="D5" s="6" t="n">
        <v>11000</v>
      </c>
      <c r="E5" s="7">
        <f>D5/C5</f>
        <v/>
      </c>
      <c r="F5" s="8">
        <f>IF(E5&lt;0.33,"PASS","FAIL")</f>
        <v/>
      </c>
      <c r="G5" s="6" t="n">
        <v>26000</v>
      </c>
      <c r="H5" s="7">
        <f>G5/C5</f>
        <v/>
      </c>
      <c r="I5" s="8">
        <f>IF(H5&lt;0.33,"PASS","FAIL")</f>
        <v/>
      </c>
      <c r="J5" s="6" t="n">
        <v>79774</v>
      </c>
      <c r="K5" s="6" t="n">
        <v>0</v>
      </c>
      <c r="L5" s="7">
        <f>K5/J5</f>
        <v/>
      </c>
      <c r="M5" s="8">
        <f>IF(L5&lt;0.05,"PASS","FAIL")</f>
        <v/>
      </c>
      <c r="N5" s="9">
        <f>IF(AND(F5="PASS",I5="PASS",M5="PASS"),"SHARIAH COMPLIANT","NON-COMPLIANT")</f>
        <v/>
      </c>
    </row>
    <row r="6">
      <c r="A6" s="4" t="inlineStr">
        <is>
          <t>AAPL</t>
        </is>
      </c>
      <c r="B6" s="5" t="inlineStr">
        <is>
          <t>Apple Inc</t>
        </is>
      </c>
      <c r="C6" s="6" t="n">
        <v>3200000</v>
      </c>
      <c r="D6" s="6" t="n">
        <v>104000</v>
      </c>
      <c r="E6" s="7">
        <f>D6/C6</f>
        <v/>
      </c>
      <c r="F6" s="8">
        <f>IF(E6&lt;0.33,"PASS","FAIL")</f>
        <v/>
      </c>
      <c r="G6" s="6" t="n">
        <v>67000</v>
      </c>
      <c r="H6" s="7">
        <f>G6/C6</f>
        <v/>
      </c>
      <c r="I6" s="8">
        <f>IF(H6&lt;0.33,"PASS","FAIL")</f>
        <v/>
      </c>
      <c r="J6" s="6" t="n">
        <v>385000</v>
      </c>
      <c r="K6" s="6" t="n">
        <v>1200</v>
      </c>
      <c r="L6" s="7">
        <f>K6/J6</f>
        <v/>
      </c>
      <c r="M6" s="8">
        <f>IF(L6&lt;0.05,"PASS","FAIL")</f>
        <v/>
      </c>
      <c r="N6" s="9">
        <f>IF(AND(F6="PASS",I6="PASS",M6="PASS"),"SHARIAH COMPLIANT","NON-COMPLIANT")</f>
        <v/>
      </c>
    </row>
    <row r="7">
      <c r="A7" s="4" t="inlineStr">
        <is>
          <t>TSLA</t>
        </is>
      </c>
      <c r="B7" s="5" t="inlineStr">
        <is>
          <t>Tesla Inc</t>
        </is>
      </c>
      <c r="C7" s="6" t="n">
        <v>750000</v>
      </c>
      <c r="D7" s="6" t="n">
        <v>5800</v>
      </c>
      <c r="E7" s="7">
        <f>D7/C7</f>
        <v/>
      </c>
      <c r="F7" s="8">
        <f>IF(E7&lt;0.33,"PASS","FAIL")</f>
        <v/>
      </c>
      <c r="G7" s="6" t="n">
        <v>29000</v>
      </c>
      <c r="H7" s="7">
        <f>G7/C7</f>
        <v/>
      </c>
      <c r="I7" s="8">
        <f>IF(H7&lt;0.33,"PASS","FAIL")</f>
        <v/>
      </c>
      <c r="J7" s="6" t="n">
        <v>96000</v>
      </c>
      <c r="K7" s="6" t="n">
        <v>350</v>
      </c>
      <c r="L7" s="7">
        <f>K7/J7</f>
        <v/>
      </c>
      <c r="M7" s="8">
        <f>IF(L7&lt;0.05,"PASS","FAIL")</f>
        <v/>
      </c>
      <c r="N7" s="9">
        <f>IF(AND(F7="PASS",I7="PASS",M7="PASS"),"SHARIAH COMPLIANT","NON-COMPLIANT")</f>
        <v/>
      </c>
    </row>
    <row r="8">
      <c r="A8" s="4" t="inlineStr">
        <is>
          <t>HALAL_CO</t>
        </is>
      </c>
      <c r="B8" s="5" t="inlineStr">
        <is>
          <t>Sovereign Logistics</t>
        </is>
      </c>
      <c r="C8" s="6" t="n">
        <v>1500</v>
      </c>
      <c r="D8" s="6" t="n">
        <v>120</v>
      </c>
      <c r="E8" s="7">
        <f>D8/C8</f>
        <v/>
      </c>
      <c r="F8" s="8">
        <f>IF(E8&lt;0.33,"PASS","FAIL")</f>
        <v/>
      </c>
      <c r="G8" s="6" t="n">
        <v>180</v>
      </c>
      <c r="H8" s="7">
        <f>G8/C8</f>
        <v/>
      </c>
      <c r="I8" s="8">
        <f>IF(H8&lt;0.33,"PASS","FAIL")</f>
        <v/>
      </c>
      <c r="J8" s="6" t="n">
        <v>420</v>
      </c>
      <c r="K8" s="6" t="n">
        <v>0</v>
      </c>
      <c r="L8" s="7">
        <f>K8/J8</f>
        <v/>
      </c>
      <c r="M8" s="8">
        <f>IF(L8&lt;0.05,"PASS","FAIL")</f>
        <v/>
      </c>
      <c r="N8" s="9">
        <f>IF(AND(F8="PASS",I8="PASS",M8="PASS"),"SHARIAH COMPLIANT","NON-COMPLIANT")</f>
        <v/>
      </c>
    </row>
    <row r="9">
      <c r="A9" s="4" t="inlineStr">
        <is>
          <t>DEBT_HEAVY</t>
        </is>
      </c>
      <c r="B9" s="5" t="inlineStr">
        <is>
          <t>Leveraged Finance Corp</t>
        </is>
      </c>
      <c r="C9" s="6" t="n">
        <v>10000</v>
      </c>
      <c r="D9" s="6" t="n">
        <v>4800</v>
      </c>
      <c r="E9" s="7">
        <f>D9/C9</f>
        <v/>
      </c>
      <c r="F9" s="8">
        <f>IF(E9&lt;0.33,"PASS","FAIL")</f>
        <v/>
      </c>
      <c r="G9" s="6" t="n">
        <v>500</v>
      </c>
      <c r="H9" s="7">
        <f>G9/C9</f>
        <v/>
      </c>
      <c r="I9" s="8">
        <f>IF(H9&lt;0.33,"PASS","FAIL")</f>
        <v/>
      </c>
      <c r="J9" s="6" t="n">
        <v>2500</v>
      </c>
      <c r="K9" s="6" t="n">
        <v>180</v>
      </c>
      <c r="L9" s="7">
        <f>K9/J9</f>
        <v/>
      </c>
      <c r="M9" s="8">
        <f>IF(L9&lt;0.05,"PASS","FAIL")</f>
        <v/>
      </c>
      <c r="N9" s="9">
        <f>IF(AND(F9="PASS",I9="PASS",M9="PASS"),"SHARIAH COMPLIANT","NON-COMPLIANT")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2026-09-22T03:51:48Z</dcterms:created>
  <dcterms:modified xsi:type="dcterms:W3CDTF">2026-09-22T03:51:48Z</dcterms:modified>
</cp:coreProperties>
</file>